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480" windowHeight="11640" activeTab="0"/>
  </bookViews>
  <sheets>
    <sheet name="отчет 12 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<sst xmlns="http://schemas.openxmlformats.org/spreadsheetml/2006/main" count="88" uniqueCount="73">
  <si>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</si>
  <si>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</si>
  <si>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</si>
  <si>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</si>
  <si>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</si>
  <si>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</si>
  <si>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</si>
  <si>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</si>
  <si>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</si>
  <si>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</si>
  <si>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</si>
  <si>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</si>
  <si>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</si>
  <si>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</si>
  <si>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</si>
  <si>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</si>
  <si>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</si>
  <si>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</si>
  <si>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</si>
  <si>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</si>
  <si>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</si>
  <si>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</si>
  <si>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</si>
  <si>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</si>
  <si>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</si>
  <si>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</si>
  <si>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</si>
  <si>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</si>
  <si>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</si>
  <si>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</si>
  <si>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</si>
  <si>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</si>
  <si>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</si>
  <si>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</si>
  <si>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</si>
  <si>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Претензий по управлению нет (да)</t>
  </si>
  <si>
    <t>ул. Комсомола, 34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</si>
  <si>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</si>
  <si>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</si>
  <si>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</si>
  <si>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</si>
  <si>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</si>
  <si>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</si>
  <si>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</si>
  <si>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</si>
  <si>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</si>
  <si>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</si>
  <si>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</si>
  <si>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</si>
  <si>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</si>
  <si>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</si>
  <si>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</si>
  <si>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</si>
  <si>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</si>
  <si>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</si>
  <si>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</si>
  <si>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</si>
  <si>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</si>
  <si>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</si>
  <si>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</si>
  <si>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ОТЧЕТ
за  2012 г. о выполненнии условий  договора управления МКД 
№ 589/1 от 28.03.2008 г., заключенного между ООО "ОЖКС № 1" 
и собственниками многоквартирного дома
по адресу:  ул. Л.Комсомола, 34</t>
  </si>
  <si>
    <t xml:space="preserve">                 Представитель собственников  - старший по дому 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</si>
  <si>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</si>
  <si>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</si>
  <si>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</si>
  <si>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</si>
  <si>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</si>
  <si>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</si>
  <si>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</si>
  <si>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</si>
  <si>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</si>
  <si>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</si>
  <si>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Старший по дому                                                    ___________________________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</si>
</sst>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I7" sqref="I7:K7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25390625" style="0" customWidth="1"/>
    <col min="6" max="6" width="9.875" style="0" hidden="1" customWidth="1"/>
    <col min="7" max="7" width="14.875" style="0" hidden="1" customWidth="1"/>
    <col min="8" max="8" width="13.125" style="0" hidden="1" customWidth="1"/>
    <col min="9" max="9" width="9.75390625" style="0" customWidth="1"/>
    <col min="10" max="10" width="5.125" style="0" customWidth="1"/>
    <col min="11" max="11" width="22.75390625" style="0" customWidth="1"/>
    <col min="12" max="13" width="0" style="0" hidden="1" customWidth="1"/>
  </cols>
  <sheetData>
    <row r="1" spans="1:11" ht="110.25" customHeight="1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69.75" customHeight="1">
      <c r="A2" s="82" t="s">
        <v>61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9" ht="31.5">
      <c r="A3" s="1" t="s">
        <v>34</v>
      </c>
      <c r="B3" s="1" t="s">
        <v>36</v>
      </c>
      <c r="C3" s="2"/>
      <c r="D3" s="40" t="s">
        <v>62</v>
      </c>
      <c r="E3" s="12">
        <v>3594.8</v>
      </c>
      <c r="F3" s="2"/>
      <c r="H3" s="29"/>
      <c r="I3" s="29"/>
    </row>
    <row r="4" spans="2:6" ht="15.75">
      <c r="B4" s="3" t="s">
        <v>0</v>
      </c>
      <c r="C4" s="19">
        <v>5</v>
      </c>
      <c r="D4" s="2" t="s">
        <v>1</v>
      </c>
      <c r="E4" s="13">
        <v>80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3" ht="39" customHeight="1">
      <c r="A7" s="8" t="s">
        <v>29</v>
      </c>
      <c r="B7" s="85" t="s">
        <v>40</v>
      </c>
      <c r="C7" s="86"/>
      <c r="D7" s="87"/>
      <c r="E7" s="5" t="s">
        <v>5</v>
      </c>
      <c r="F7" s="5" t="s">
        <v>6</v>
      </c>
      <c r="G7" s="30" t="s">
        <v>63</v>
      </c>
      <c r="H7" s="41" t="s">
        <v>64</v>
      </c>
      <c r="I7" s="88" t="s">
        <v>65</v>
      </c>
      <c r="J7" s="89"/>
      <c r="K7" s="90"/>
      <c r="L7" s="20">
        <v>12</v>
      </c>
      <c r="M7" s="42" t="s">
        <v>66</v>
      </c>
    </row>
    <row r="8" spans="1:11" ht="15.75">
      <c r="A8" s="9">
        <v>1</v>
      </c>
      <c r="B8" s="75"/>
      <c r="C8" s="76"/>
      <c r="D8" s="76"/>
      <c r="E8" s="76"/>
      <c r="F8" s="77"/>
      <c r="G8" s="43"/>
      <c r="H8" s="43"/>
      <c r="I8" s="44" t="s">
        <v>41</v>
      </c>
      <c r="J8" s="31" t="s">
        <v>42</v>
      </c>
      <c r="K8" s="31" t="s">
        <v>43</v>
      </c>
    </row>
    <row r="9" spans="1:11" ht="15.75">
      <c r="A9" s="9"/>
      <c r="B9" s="75" t="s">
        <v>44</v>
      </c>
      <c r="C9" s="76"/>
      <c r="D9" s="76"/>
      <c r="E9" s="76"/>
      <c r="F9" s="77"/>
      <c r="G9" s="21"/>
      <c r="H9" s="21"/>
      <c r="I9" s="21"/>
      <c r="J9" s="21"/>
      <c r="K9" s="31"/>
    </row>
    <row r="10" spans="1:11" ht="15.75" customHeight="1">
      <c r="A10" s="32"/>
      <c r="B10" s="80" t="s">
        <v>45</v>
      </c>
      <c r="C10" s="80"/>
      <c r="D10" s="80"/>
      <c r="E10" s="80"/>
      <c r="F10" s="80"/>
      <c r="G10" s="6"/>
      <c r="H10" s="6"/>
      <c r="I10" s="45">
        <v>460739.68</v>
      </c>
      <c r="J10" s="23"/>
      <c r="K10" s="33">
        <f>I10+J10</f>
        <v>460739.68</v>
      </c>
    </row>
    <row r="11" spans="1:11" ht="15.75" customHeight="1">
      <c r="A11" s="32"/>
      <c r="B11" s="80" t="s">
        <v>46</v>
      </c>
      <c r="C11" s="80"/>
      <c r="D11" s="80"/>
      <c r="E11" s="80"/>
      <c r="F11" s="80"/>
      <c r="G11" s="6"/>
      <c r="H11" s="6"/>
      <c r="I11" s="7">
        <v>29912.06</v>
      </c>
      <c r="J11" s="23"/>
      <c r="K11" s="33">
        <f>I11+J11</f>
        <v>29912.06</v>
      </c>
    </row>
    <row r="12" spans="1:11" ht="15.75" customHeight="1">
      <c r="A12" s="9"/>
      <c r="B12" s="80" t="s">
        <v>47</v>
      </c>
      <c r="C12" s="80"/>
      <c r="D12" s="80"/>
      <c r="E12" s="80"/>
      <c r="F12" s="80"/>
      <c r="G12" s="6"/>
      <c r="H12" s="6"/>
      <c r="I12" s="45"/>
      <c r="J12" s="23">
        <v>0</v>
      </c>
      <c r="K12" s="33">
        <f>I12+J12</f>
        <v>0</v>
      </c>
    </row>
    <row r="13" spans="1:11" ht="15.75">
      <c r="A13" s="9"/>
      <c r="B13" s="80" t="s">
        <v>48</v>
      </c>
      <c r="C13" s="80"/>
      <c r="D13" s="80"/>
      <c r="E13" s="80"/>
      <c r="F13" s="80"/>
      <c r="G13" s="6"/>
      <c r="H13" s="6"/>
      <c r="I13" s="45">
        <v>0</v>
      </c>
      <c r="J13" s="46">
        <v>0</v>
      </c>
      <c r="K13" s="33">
        <f>I13+J13</f>
        <v>0</v>
      </c>
    </row>
    <row r="14" spans="1:11" ht="15.75" customHeight="1">
      <c r="A14" s="9"/>
      <c r="B14" s="81" t="s">
        <v>49</v>
      </c>
      <c r="C14" s="81"/>
      <c r="D14" s="81"/>
      <c r="E14" s="81"/>
      <c r="F14" s="81"/>
      <c r="G14" s="6"/>
      <c r="H14" s="6"/>
      <c r="I14" s="16">
        <f>SUM(I10:I12)</f>
        <v>490651.74</v>
      </c>
      <c r="J14" s="47">
        <f>SUM(J10:J12)</f>
        <v>0</v>
      </c>
      <c r="K14" s="16">
        <f>SUM(K10:K13)</f>
        <v>490651.74</v>
      </c>
    </row>
    <row r="15" spans="1:11" ht="18.75" customHeight="1">
      <c r="A15" s="9">
        <v>2</v>
      </c>
      <c r="B15" s="105" t="s">
        <v>30</v>
      </c>
      <c r="C15" s="105"/>
      <c r="D15" s="105"/>
      <c r="E15" s="105"/>
      <c r="F15" s="105"/>
      <c r="G15" s="6"/>
      <c r="H15" s="6"/>
      <c r="I15" s="45"/>
      <c r="J15" s="23"/>
      <c r="K15" s="15"/>
    </row>
    <row r="16" spans="1:11" ht="15.75">
      <c r="A16" s="9" t="s">
        <v>37</v>
      </c>
      <c r="B16" s="48" t="s">
        <v>31</v>
      </c>
      <c r="C16" s="48"/>
      <c r="D16" s="48"/>
      <c r="E16" s="48"/>
      <c r="F16" s="49"/>
      <c r="G16" s="44"/>
      <c r="H16" s="44"/>
      <c r="I16" s="44"/>
      <c r="J16" s="39"/>
      <c r="K16" s="31"/>
    </row>
    <row r="17" spans="1:11" ht="33.75" customHeight="1">
      <c r="A17" s="34"/>
      <c r="B17" s="91" t="s">
        <v>67</v>
      </c>
      <c r="C17" s="91"/>
      <c r="D17" s="91"/>
      <c r="E17" s="50" t="s">
        <v>26</v>
      </c>
      <c r="F17" s="25" t="s">
        <v>20</v>
      </c>
      <c r="G17" s="26">
        <v>1.06</v>
      </c>
      <c r="H17" s="26">
        <v>1.12</v>
      </c>
      <c r="I17" s="51">
        <f>ROUND($E$3*G17*6,2)+ROUND($E$3*H17*($L$7-6),2)</f>
        <v>47019.990000000005</v>
      </c>
      <c r="J17" s="52"/>
      <c r="K17" s="53">
        <f>SUM(I17:J17)</f>
        <v>47019.990000000005</v>
      </c>
    </row>
    <row r="18" spans="1:11" ht="17.25" customHeight="1">
      <c r="A18" s="9"/>
      <c r="B18" s="92" t="s">
        <v>15</v>
      </c>
      <c r="C18" s="92"/>
      <c r="D18" s="92"/>
      <c r="E18" s="50" t="s">
        <v>26</v>
      </c>
      <c r="F18" s="25" t="s">
        <v>16</v>
      </c>
      <c r="G18" s="26">
        <v>0.28</v>
      </c>
      <c r="H18" s="26">
        <v>0.3</v>
      </c>
      <c r="I18" s="51">
        <f>ROUND($E$3*G18*6,2)+ROUND($E$3*H18*($L$7-6),2)</f>
        <v>12509.900000000001</v>
      </c>
      <c r="J18" s="52"/>
      <c r="K18" s="53">
        <f>SUM(I18:J18)</f>
        <v>12509.900000000001</v>
      </c>
    </row>
    <row r="19" spans="1:11" ht="20.25" customHeight="1">
      <c r="A19" s="9"/>
      <c r="B19" s="93" t="s">
        <v>19</v>
      </c>
      <c r="C19" s="93"/>
      <c r="D19" s="93"/>
      <c r="E19" s="54" t="s">
        <v>50</v>
      </c>
      <c r="F19" s="27" t="s">
        <v>17</v>
      </c>
      <c r="G19" s="26">
        <v>0.39</v>
      </c>
      <c r="H19" s="26">
        <v>0.41</v>
      </c>
      <c r="I19" s="51">
        <f>K19-J19</f>
        <v>11457.28</v>
      </c>
      <c r="J19" s="52"/>
      <c r="K19" s="55">
        <v>11457.28</v>
      </c>
    </row>
    <row r="20" spans="1:11" ht="20.25" customHeight="1">
      <c r="A20" s="34"/>
      <c r="B20" s="91" t="s">
        <v>25</v>
      </c>
      <c r="C20" s="91"/>
      <c r="D20" s="91"/>
      <c r="E20" s="56" t="s">
        <v>7</v>
      </c>
      <c r="F20" s="28" t="s">
        <v>8</v>
      </c>
      <c r="G20" s="26">
        <v>0.51</v>
      </c>
      <c r="H20" s="26">
        <v>0.54</v>
      </c>
      <c r="I20" s="51">
        <f>ROUND($E$3*G20*6,2)+ROUND($E$3*H20*($L$7-6),2)</f>
        <v>22647.239999999998</v>
      </c>
      <c r="J20" s="52"/>
      <c r="K20" s="53">
        <f>SUM(I20:J20)</f>
        <v>22647.239999999998</v>
      </c>
    </row>
    <row r="21" spans="1:11" ht="49.5" customHeight="1">
      <c r="A21" s="9"/>
      <c r="B21" s="93" t="s">
        <v>23</v>
      </c>
      <c r="C21" s="93"/>
      <c r="D21" s="93"/>
      <c r="E21" s="54" t="s">
        <v>51</v>
      </c>
      <c r="F21" s="27" t="s">
        <v>21</v>
      </c>
      <c r="G21" s="26">
        <v>0.12</v>
      </c>
      <c r="H21" s="26">
        <v>0.13</v>
      </c>
      <c r="I21" s="51">
        <f>K21-J21</f>
        <v>5275.68</v>
      </c>
      <c r="J21" s="52"/>
      <c r="K21" s="55">
        <v>5275.68</v>
      </c>
    </row>
    <row r="22" spans="1:11" ht="20.25" customHeight="1">
      <c r="A22" s="34"/>
      <c r="B22" s="93" t="s">
        <v>9</v>
      </c>
      <c r="C22" s="93"/>
      <c r="D22" s="93"/>
      <c r="E22" s="54" t="s">
        <v>7</v>
      </c>
      <c r="F22" s="27" t="s">
        <v>10</v>
      </c>
      <c r="G22" s="26">
        <v>0</v>
      </c>
      <c r="H22" s="57">
        <v>0</v>
      </c>
      <c r="I22" s="51">
        <f>ROUND($E$3*G22*6,2)+ROUND($E$3*H22*($L$7-6),2)</f>
        <v>0</v>
      </c>
      <c r="J22" s="52"/>
      <c r="K22" s="53">
        <f>SUM(I22:J22)</f>
        <v>0</v>
      </c>
    </row>
    <row r="23" spans="1:11" ht="20.25" customHeight="1">
      <c r="A23" s="34"/>
      <c r="B23" s="93" t="s">
        <v>22</v>
      </c>
      <c r="C23" s="94"/>
      <c r="D23" s="94"/>
      <c r="E23" s="58" t="s">
        <v>11</v>
      </c>
      <c r="F23" s="24" t="s">
        <v>12</v>
      </c>
      <c r="G23" s="26">
        <v>0.05</v>
      </c>
      <c r="H23" s="26">
        <v>0.05</v>
      </c>
      <c r="I23" s="51">
        <f>K23-J23</f>
        <v>2956.1</v>
      </c>
      <c r="J23" s="52"/>
      <c r="K23" s="55">
        <v>2956.1</v>
      </c>
    </row>
    <row r="24" spans="1:11" ht="51" customHeight="1">
      <c r="A24" s="9"/>
      <c r="B24" s="93" t="s">
        <v>52</v>
      </c>
      <c r="C24" s="93"/>
      <c r="D24" s="93"/>
      <c r="E24" s="35" t="s">
        <v>68</v>
      </c>
      <c r="F24" s="17" t="s">
        <v>69</v>
      </c>
      <c r="G24" s="26">
        <v>2.15</v>
      </c>
      <c r="H24" s="26">
        <v>2.28</v>
      </c>
      <c r="I24" s="51">
        <f aca="true" t="shared" si="0" ref="I24:I29">ROUND($E$3*G24*6,2)+ROUND($E$3*H24*($L$7-6),2)</f>
        <v>95549.78</v>
      </c>
      <c r="J24" s="52"/>
      <c r="K24" s="53">
        <f>SUM(I24:J24)</f>
        <v>95549.78</v>
      </c>
    </row>
    <row r="25" spans="1:11" ht="26.25" customHeight="1">
      <c r="A25" s="9"/>
      <c r="B25" s="92" t="s">
        <v>13</v>
      </c>
      <c r="C25" s="92"/>
      <c r="D25" s="92"/>
      <c r="E25" s="50" t="s">
        <v>27</v>
      </c>
      <c r="F25" s="17" t="s">
        <v>69</v>
      </c>
      <c r="G25" s="26">
        <v>0.44</v>
      </c>
      <c r="H25" s="26">
        <v>0.47</v>
      </c>
      <c r="I25" s="51">
        <f>K25-J25</f>
        <v>19627.62</v>
      </c>
      <c r="J25" s="52"/>
      <c r="K25" s="53">
        <v>19627.62</v>
      </c>
    </row>
    <row r="26" spans="1:11" ht="30" customHeight="1">
      <c r="A26" s="9"/>
      <c r="B26" s="83" t="s">
        <v>28</v>
      </c>
      <c r="C26" s="98"/>
      <c r="D26" s="99"/>
      <c r="E26" s="50" t="s">
        <v>27</v>
      </c>
      <c r="F26" s="17" t="s">
        <v>69</v>
      </c>
      <c r="G26" s="37">
        <f>3.46-G27-G28</f>
        <v>3.46</v>
      </c>
      <c r="H26" s="26">
        <f>3.67-H27-H28</f>
        <v>3.67</v>
      </c>
      <c r="I26" s="51">
        <f t="shared" si="0"/>
        <v>153785.55</v>
      </c>
      <c r="J26" s="59"/>
      <c r="K26" s="53">
        <f>SUM(I26:J26)</f>
        <v>153785.55</v>
      </c>
    </row>
    <row r="27" spans="1:11" ht="26.25" customHeight="1">
      <c r="A27" s="34"/>
      <c r="B27" s="93" t="s">
        <v>53</v>
      </c>
      <c r="C27" s="93"/>
      <c r="D27" s="93"/>
      <c r="E27" s="54" t="s">
        <v>7</v>
      </c>
      <c r="F27" s="17" t="s">
        <v>69</v>
      </c>
      <c r="G27" s="37">
        <v>0</v>
      </c>
      <c r="H27" s="26">
        <v>0</v>
      </c>
      <c r="I27" s="51">
        <f t="shared" si="0"/>
        <v>0</v>
      </c>
      <c r="J27" s="59"/>
      <c r="K27" s="53">
        <f>SUM(I27:J27)</f>
        <v>0</v>
      </c>
    </row>
    <row r="28" spans="1:11" ht="17.25" customHeight="1">
      <c r="A28" s="9"/>
      <c r="B28" s="93" t="s">
        <v>54</v>
      </c>
      <c r="C28" s="93"/>
      <c r="D28" s="93"/>
      <c r="E28" s="54" t="s">
        <v>7</v>
      </c>
      <c r="F28" s="17" t="s">
        <v>69</v>
      </c>
      <c r="G28" s="37">
        <v>0</v>
      </c>
      <c r="H28" s="57">
        <v>0</v>
      </c>
      <c r="I28" s="51">
        <f t="shared" si="0"/>
        <v>0</v>
      </c>
      <c r="J28" s="59"/>
      <c r="K28" s="53">
        <f>SUM(I28:J28)</f>
        <v>0</v>
      </c>
    </row>
    <row r="29" spans="1:11" ht="27.75" customHeight="1">
      <c r="A29" s="9"/>
      <c r="B29" s="94" t="s">
        <v>18</v>
      </c>
      <c r="C29" s="94"/>
      <c r="D29" s="94"/>
      <c r="E29" s="36" t="s">
        <v>27</v>
      </c>
      <c r="F29" s="17" t="s">
        <v>69</v>
      </c>
      <c r="G29" s="24">
        <v>1.06</v>
      </c>
      <c r="H29" s="26">
        <v>1.12</v>
      </c>
      <c r="I29" s="51">
        <f t="shared" si="0"/>
        <v>47019.990000000005</v>
      </c>
      <c r="J29" s="52"/>
      <c r="K29" s="53">
        <f>SUM(I29:J29)</f>
        <v>47019.990000000005</v>
      </c>
    </row>
    <row r="30" spans="1:11" ht="15.75">
      <c r="A30" s="9"/>
      <c r="B30" s="100"/>
      <c r="C30" s="95"/>
      <c r="D30" s="96"/>
      <c r="E30" s="54"/>
      <c r="F30" s="17"/>
      <c r="G30" s="24"/>
      <c r="H30" s="24"/>
      <c r="I30" s="60"/>
      <c r="J30" s="46"/>
      <c r="K30" s="61"/>
    </row>
    <row r="31" spans="1:11" ht="15.75">
      <c r="A31" s="9"/>
      <c r="B31" s="106" t="s">
        <v>24</v>
      </c>
      <c r="C31" s="106"/>
      <c r="D31" s="106"/>
      <c r="E31" s="9"/>
      <c r="F31" s="17"/>
      <c r="G31" s="10">
        <f>SUM(G17:G29)</f>
        <v>9.520000000000001</v>
      </c>
      <c r="H31" s="10">
        <f>SUM(H17:H29)</f>
        <v>10.09</v>
      </c>
      <c r="I31" s="62">
        <f>SUM(I17:I30)</f>
        <v>417849.13</v>
      </c>
      <c r="J31" s="47"/>
      <c r="K31" s="62">
        <f>SUM(K17:K30)</f>
        <v>417849.13</v>
      </c>
    </row>
    <row r="32" spans="1:11" ht="15.75" hidden="1">
      <c r="A32" s="9"/>
      <c r="B32" s="97" t="s">
        <v>55</v>
      </c>
      <c r="C32" s="98"/>
      <c r="D32" s="99"/>
      <c r="E32" s="54" t="s">
        <v>7</v>
      </c>
      <c r="F32" s="17"/>
      <c r="G32" s="24"/>
      <c r="H32" s="24"/>
      <c r="I32" s="60"/>
      <c r="J32" s="46"/>
      <c r="K32" s="61"/>
    </row>
    <row r="33" spans="1:11" ht="21.75" customHeight="1" hidden="1">
      <c r="A33" s="9"/>
      <c r="B33" s="97" t="s">
        <v>56</v>
      </c>
      <c r="C33" s="98"/>
      <c r="D33" s="99"/>
      <c r="E33" s="50" t="s">
        <v>27</v>
      </c>
      <c r="F33" s="17"/>
      <c r="G33" s="24"/>
      <c r="H33" s="24"/>
      <c r="I33" s="60"/>
      <c r="J33" s="46"/>
      <c r="K33" s="61"/>
    </row>
    <row r="34" spans="1:11" ht="27.75" customHeight="1" hidden="1">
      <c r="A34" s="9"/>
      <c r="B34" s="100"/>
      <c r="C34" s="95"/>
      <c r="D34" s="96"/>
      <c r="E34" s="54"/>
      <c r="F34" s="17"/>
      <c r="G34" s="24"/>
      <c r="H34" s="24"/>
      <c r="I34" s="60"/>
      <c r="J34" s="46"/>
      <c r="K34" s="61"/>
    </row>
    <row r="35" spans="1:11" ht="29.25" customHeight="1">
      <c r="A35" s="9" t="s">
        <v>38</v>
      </c>
      <c r="B35" s="101" t="s">
        <v>57</v>
      </c>
      <c r="C35" s="102"/>
      <c r="D35" s="102"/>
      <c r="E35" s="103"/>
      <c r="F35" s="17" t="s">
        <v>69</v>
      </c>
      <c r="G35" s="10">
        <f>I35/E3/6</f>
        <v>4.673741700975483</v>
      </c>
      <c r="H35" s="10">
        <f>I35/E3/6</f>
        <v>4.673741700975483</v>
      </c>
      <c r="I35" s="63">
        <v>100807</v>
      </c>
      <c r="J35" s="64"/>
      <c r="K35" s="62">
        <f>SUM(I35:J35)</f>
        <v>100807</v>
      </c>
    </row>
    <row r="36" spans="1:11" ht="15" customHeight="1">
      <c r="A36" s="11"/>
      <c r="B36" s="104" t="s">
        <v>32</v>
      </c>
      <c r="C36" s="104"/>
      <c r="D36" s="104"/>
      <c r="E36" s="104"/>
      <c r="F36" s="104"/>
      <c r="G36" s="10">
        <f>SUM(G31:G35)</f>
        <v>14.193741700975483</v>
      </c>
      <c r="H36" s="10">
        <f>SUM(H31:H35)</f>
        <v>14.763741700975483</v>
      </c>
      <c r="I36" s="65">
        <f>SUM(I31:I35)</f>
        <v>518656.13</v>
      </c>
      <c r="J36" s="66"/>
      <c r="K36" s="66">
        <f>SUM(K31:K35)</f>
        <v>518656.13</v>
      </c>
    </row>
    <row r="37" spans="1:11" ht="14.25" customHeight="1">
      <c r="A37" s="9" t="s">
        <v>39</v>
      </c>
      <c r="B37" s="104" t="s">
        <v>58</v>
      </c>
      <c r="C37" s="104"/>
      <c r="D37" s="104"/>
      <c r="E37" s="104"/>
      <c r="F37" s="104"/>
      <c r="G37" s="10"/>
      <c r="H37" s="10"/>
      <c r="I37" s="67">
        <v>0</v>
      </c>
      <c r="J37" s="67"/>
      <c r="K37" s="68">
        <f>SUM(I37:J37)</f>
        <v>0</v>
      </c>
    </row>
    <row r="38" spans="1:11" ht="18.75">
      <c r="A38" s="11"/>
      <c r="B38" s="104" t="s">
        <v>59</v>
      </c>
      <c r="C38" s="104"/>
      <c r="D38" s="104"/>
      <c r="E38" s="104"/>
      <c r="F38" s="104"/>
      <c r="G38" s="10">
        <f>SUM(G36:G37)</f>
        <v>14.193741700975483</v>
      </c>
      <c r="H38" s="10">
        <f>SUM(H36:H37)</f>
        <v>14.763741700975483</v>
      </c>
      <c r="I38" s="65">
        <f>SUM(I36:I37)</f>
        <v>518656.13</v>
      </c>
      <c r="J38" s="66"/>
      <c r="K38" s="66">
        <f>SUM(K36:K37)</f>
        <v>518656.13</v>
      </c>
    </row>
    <row r="39" spans="1:11" ht="24.75" customHeight="1">
      <c r="A39" s="9">
        <v>3</v>
      </c>
      <c r="B39" s="107" t="s">
        <v>70</v>
      </c>
      <c r="C39" s="107"/>
      <c r="D39" s="107"/>
      <c r="E39" s="107"/>
      <c r="F39" s="69"/>
      <c r="G39" s="69"/>
      <c r="H39" s="70"/>
      <c r="I39" s="51">
        <f>I14-I38</f>
        <v>-28004.390000000014</v>
      </c>
      <c r="J39" s="51"/>
      <c r="K39" s="47">
        <f>K14-K38</f>
        <v>-28004.390000000014</v>
      </c>
    </row>
    <row r="40" spans="2:11" ht="27" customHeight="1">
      <c r="B40" s="38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 customHeight="1">
      <c r="C41" s="14"/>
      <c r="G41" s="14"/>
    </row>
    <row r="42" spans="1:7" ht="15.75" customHeight="1">
      <c r="A42" s="22" t="s">
        <v>71</v>
      </c>
      <c r="D42" s="22"/>
      <c r="E42" s="22"/>
      <c r="F42" s="14"/>
      <c r="G42" s="14"/>
    </row>
    <row r="43" spans="2:4" ht="22.5" customHeight="1">
      <c r="B43" s="14"/>
      <c r="C43" s="14"/>
      <c r="D43" s="14"/>
    </row>
    <row r="44" spans="2:4" ht="22.5" customHeight="1">
      <c r="B44" s="18" t="s">
        <v>33</v>
      </c>
      <c r="C44" s="18"/>
      <c r="D44" s="18"/>
    </row>
    <row r="45" spans="2:9" ht="30.75" customHeight="1">
      <c r="B45" s="84" t="s">
        <v>72</v>
      </c>
      <c r="C45" s="84"/>
      <c r="D45" s="84"/>
      <c r="E45" s="84"/>
      <c r="F45" s="84"/>
      <c r="G45" s="84"/>
      <c r="H45" s="84"/>
      <c r="I45" s="14"/>
    </row>
    <row r="46" spans="2:4" ht="15.75" customHeight="1">
      <c r="B46" s="78" t="s">
        <v>35</v>
      </c>
      <c r="C46" s="78"/>
      <c r="D46" s="78"/>
    </row>
  </sheetData>
  <mergeCells count="37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  <mergeCell ref="B31:D31"/>
    <mergeCell ref="B32:D32"/>
    <mergeCell ref="B45:H4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2013-08-22T07:10:50Z</cp:lastPrinted>
  <dcterms:created xsi:type="dcterms:W3CDTF">2009-08-26T03:25:10Z</dcterms:created>
  <dcterms:modified xsi:type="dcterms:W3CDTF">2013-10-16T18:38:57Z</dcterms:modified>
  <cp:category/>
  <cp:version/>
  <cp:contentType/>
  <cp:contentStatus/>
</cp:coreProperties>
</file>